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statní počítače\Můj model Počítač\GOOGLE DISK\SVJ Makova\REKONSTRUKCE ELEKTŘINA A VNITŘNÍ PROSTORY 2024-2025\"/>
    </mc:Choice>
  </mc:AlternateContent>
  <xr:revisionPtr revIDLastSave="0" documentId="8_{995EB505-639D-4582-AF7F-29CC853423FD}" xr6:coauthVersionLast="47" xr6:coauthVersionMax="47" xr10:uidLastSave="{00000000-0000-0000-0000-000000000000}"/>
  <bookViews>
    <workbookView xWindow="8530" yWindow="340" windowWidth="28800" windowHeight="15370" activeTab="1" xr2:uid="{9B2878FA-777F-4790-8BCD-B2C9566F7811}"/>
  </bookViews>
  <sheets>
    <sheet name="Rekapitulace" sheetId="8" r:id="rId1"/>
    <sheet name="Páteře" sheetId="3" r:id="rId2"/>
  </sheets>
  <definedNames>
    <definedName name="_xlnm.Print_Titles" localSheetId="1">Páteře!$7:$7</definedName>
  </definedNames>
  <calcPr calcId="191029" fullCalcOnLoad="1" fullPrecision="0"/>
</workbook>
</file>

<file path=xl/calcChain.xml><?xml version="1.0" encoding="utf-8"?>
<calcChain xmlns="http://schemas.openxmlformats.org/spreadsheetml/2006/main">
  <c r="G35" i="3" l="1"/>
  <c r="G22" i="3"/>
  <c r="B4" i="3"/>
  <c r="G27" i="3"/>
  <c r="G14" i="3"/>
  <c r="G32" i="3"/>
  <c r="G19" i="3"/>
  <c r="G33" i="3"/>
  <c r="G20" i="3"/>
  <c r="F22" i="8"/>
  <c r="G31" i="3"/>
  <c r="G18" i="3"/>
  <c r="G34" i="3"/>
  <c r="G17" i="3"/>
  <c r="G39" i="3"/>
  <c r="G40" i="3"/>
  <c r="G36" i="3"/>
  <c r="G30" i="3"/>
  <c r="G29" i="3"/>
  <c r="G28" i="3"/>
  <c r="G26" i="3"/>
  <c r="G37" i="3"/>
  <c r="I23" i="3"/>
  <c r="G23" i="3"/>
  <c r="I21" i="3"/>
  <c r="G21" i="3"/>
  <c r="I16" i="3"/>
  <c r="G16" i="3"/>
  <c r="I15" i="3"/>
  <c r="G15" i="3"/>
  <c r="I13" i="3"/>
  <c r="I24" i="3"/>
  <c r="G13" i="3"/>
  <c r="E12" i="8"/>
  <c r="I10" i="3"/>
  <c r="G10" i="3"/>
  <c r="I9" i="3"/>
  <c r="I11" i="3"/>
  <c r="G9" i="3"/>
  <c r="E13" i="8"/>
  <c r="E15" i="8"/>
  <c r="G11" i="3"/>
  <c r="F8" i="8"/>
  <c r="E9" i="8"/>
  <c r="E10" i="8"/>
  <c r="F19" i="8"/>
  <c r="G24" i="3"/>
  <c r="F24" i="8"/>
  <c r="F26" i="8"/>
</calcChain>
</file>

<file path=xl/sharedStrings.xml><?xml version="1.0" encoding="utf-8"?>
<sst xmlns="http://schemas.openxmlformats.org/spreadsheetml/2006/main" count="177" uniqueCount="72">
  <si>
    <t>DE</t>
  </si>
  <si>
    <t>ks</t>
  </si>
  <si>
    <t>S</t>
  </si>
  <si>
    <t>*</t>
  </si>
  <si>
    <t>ME</t>
  </si>
  <si>
    <t>vodič CY 6  /H07V-U/</t>
  </si>
  <si>
    <t>m</t>
  </si>
  <si>
    <t>instal. mat., ost.</t>
  </si>
  <si>
    <t>CE</t>
  </si>
  <si>
    <t>ON</t>
  </si>
  <si>
    <t>demontážní práce</t>
  </si>
  <si>
    <t>hod</t>
  </si>
  <si>
    <t>p.č.</t>
  </si>
  <si>
    <t>kap.</t>
  </si>
  <si>
    <t>č.položky</t>
  </si>
  <si>
    <t>popis položky</t>
  </si>
  <si>
    <t>mj.</t>
  </si>
  <si>
    <t>množství</t>
  </si>
  <si>
    <t>cena/mj.</t>
  </si>
  <si>
    <t>cena celkem</t>
  </si>
  <si>
    <t>Nh/mj.</t>
  </si>
  <si>
    <t>Nh celkem</t>
  </si>
  <si>
    <t>DPH</t>
  </si>
  <si>
    <t>VKP</t>
  </si>
  <si>
    <t>TC</t>
  </si>
  <si>
    <t/>
  </si>
  <si>
    <t>Dodávky zařízení</t>
  </si>
  <si>
    <t>Materiál elektromontážní</t>
  </si>
  <si>
    <t>Elektromontáže</t>
  </si>
  <si>
    <t>Ostatní náklady</t>
  </si>
  <si>
    <t>Soupis položek</t>
  </si>
  <si>
    <t>součet</t>
  </si>
  <si>
    <t>rozvaděč HDUB</t>
  </si>
  <si>
    <t xml:space="preserve"> </t>
  </si>
  <si>
    <t>rozvodnice plast včetně výzbroje</t>
  </si>
  <si>
    <t>objekt: Rekonstrukce páteřních rozvodů</t>
  </si>
  <si>
    <t>kabel 1kV CYKY 5x6mm</t>
  </si>
  <si>
    <t>Rekapitulace ceny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</si>
  <si>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</si>
  <si>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</si>
  <si>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</si>
  <si>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</si>
  <si>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</si>
  <si>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</si>
  <si>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</si>
  <si>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</si>
  <si>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</si>
  <si>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elektromontáže</t>
  </si>
  <si>
    <t>PPV pro elektromontáže</t>
  </si>
  <si>
    <t>dodávky celkem</t>
  </si>
  <si>
    <t>materiál+výkony celkem</t>
  </si>
  <si>
    <t>demontáže</t>
  </si>
  <si>
    <t>NÁKLADY hl.III celkem</t>
  </si>
  <si>
    <t>NÁKLADY hl.XI celkem</t>
  </si>
  <si>
    <t>CENA bez DPH (Kč)</t>
  </si>
  <si>
    <t>Revize elektro</t>
  </si>
  <si>
    <t>VRN</t>
  </si>
  <si>
    <t>svorka RS</t>
  </si>
  <si>
    <t>vodič CY 16  /H07V-U/</t>
  </si>
  <si>
    <t>Objekt: Rekonstrukce elektroinstalace - páteřní rozvod a přívody do BJ</t>
  </si>
  <si>
    <t xml:space="preserve">Celková cena včetně 12 % DPH  </t>
  </si>
  <si>
    <t xml:space="preserve">jističe 1 fáz. </t>
  </si>
  <si>
    <t xml:space="preserve">jističe 3 fáz. </t>
  </si>
  <si>
    <t>Název akce: bytový dům ul. Maková 22,24 Ústí n/L</t>
  </si>
  <si>
    <t>kabel CYKY 4x70mm</t>
  </si>
  <si>
    <t>kabelová spojka</t>
  </si>
  <si>
    <t>rozvaděč  PEJ bez výzbroje</t>
  </si>
  <si>
    <t>kabeláž pro DT</t>
  </si>
  <si>
    <t>soub</t>
  </si>
  <si>
    <t xml:space="preserve">Výkaz výměr je orientační. Pro upřesnění kontaktujte zadavatele. </t>
  </si>
  <si>
    <t xml:space="preserve"> Je možné dohodnout u zadavatele prohlídku.</t>
  </si>
  <si>
    <t xml:space="preserve">podpis, razítko a 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</si>
</sst>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169" formatCode="000000000"/>
    <numFmt numFmtId="170" formatCode="#\ ###\ ###"/>
    <numFmt numFmtId="171" formatCode="0.000;0.000;"/>
    <numFmt numFmtId="172" formatCode="0.00;0.00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0"/>
      <color theme="1"/>
      <name val="Times New Roman CE"/>
      <charset val="238"/>
    </font>
    <font>
      <sz val="2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3" fillId="0" borderId="41" applyNumberFormat="0" applyFill="0" applyAlignment="0" applyProtection="0"/>
    <xf numFmtId="0" fontId="4" fillId="3" borderId="42" applyNumberFormat="0" applyAlignment="0" applyProtection="0"/>
    <xf numFmtId="0" fontId="5" fillId="0" borderId="43" applyNumberFormat="0" applyFill="0" applyAlignment="0" applyProtection="0"/>
    <xf numFmtId="0" fontId="6" fillId="0" borderId="44" applyNumberFormat="0" applyFill="0" applyAlignment="0" applyProtection="0"/>
    <xf numFmtId="0" fontId="7" fillId="0" borderId="4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" fillId="5" borderId="46" applyNumberFormat="0" applyFont="0" applyAlignment="0" applyProtection="0"/>
    <xf numFmtId="0" fontId="10" fillId="0" borderId="47" applyNumberFormat="0" applyFill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48" applyNumberFormat="0" applyAlignment="0" applyProtection="0"/>
    <xf numFmtId="0" fontId="14" fillId="8" borderId="48" applyNumberFormat="0" applyAlignment="0" applyProtection="0"/>
    <xf numFmtId="0" fontId="15" fillId="8" borderId="49" applyNumberFormat="0" applyAlignment="0" applyProtection="0"/>
    <xf numFmtId="0" fontId="16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</cellStyleXfs>
  <cellXfs count="123">
    <xf numFmtId="0" fontId="0" fillId="0" borderId="0" xfId="0"/>
    <xf numFmtId="0" fontId="17" fillId="0" borderId="0" xfId="0" applyFont="1"/>
    <xf numFmtId="49" fontId="17" fillId="0" borderId="0" xfId="0" applyNumberFormat="1" applyFont="1"/>
    <xf numFmtId="2" fontId="17" fillId="0" borderId="0" xfId="0" applyNumberFormat="1" applyFont="1"/>
    <xf numFmtId="169" fontId="17" fillId="0" borderId="0" xfId="0" applyNumberFormat="1" applyFont="1"/>
    <xf numFmtId="170" fontId="17" fillId="0" borderId="0" xfId="0" applyNumberFormat="1" applyFont="1"/>
    <xf numFmtId="171" fontId="17" fillId="0" borderId="0" xfId="0" applyNumberFormat="1" applyFont="1"/>
    <xf numFmtId="172" fontId="17" fillId="0" borderId="0" xfId="0" applyNumberFormat="1" applyFont="1"/>
    <xf numFmtId="0" fontId="18" fillId="0" borderId="0" xfId="0" applyFont="1"/>
    <xf numFmtId="0" fontId="19" fillId="0" borderId="0" xfId="0" applyFont="1"/>
    <xf numFmtId="49" fontId="18" fillId="0" borderId="0" xfId="0" applyNumberFormat="1" applyFont="1"/>
    <xf numFmtId="49" fontId="19" fillId="0" borderId="0" xfId="0" applyNumberFormat="1" applyFont="1"/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quotePrefix="1" applyFont="1"/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7" fillId="0" borderId="1" xfId="0" applyNumberFormat="1" applyFont="1" applyBorder="1"/>
    <xf numFmtId="169" fontId="17" fillId="0" borderId="1" xfId="0" applyNumberFormat="1" applyFont="1" applyBorder="1"/>
    <xf numFmtId="2" fontId="17" fillId="0" borderId="1" xfId="0" applyNumberFormat="1" applyFont="1" applyBorder="1"/>
    <xf numFmtId="170" fontId="17" fillId="0" borderId="1" xfId="0" applyNumberFormat="1" applyFont="1" applyBorder="1"/>
    <xf numFmtId="171" fontId="17" fillId="0" borderId="1" xfId="0" applyNumberFormat="1" applyFont="1" applyBorder="1"/>
    <xf numFmtId="49" fontId="17" fillId="0" borderId="2" xfId="0" applyNumberFormat="1" applyFont="1" applyBorder="1"/>
    <xf numFmtId="169" fontId="17" fillId="0" borderId="2" xfId="0" applyNumberFormat="1" applyFont="1" applyBorder="1"/>
    <xf numFmtId="2" fontId="17" fillId="0" borderId="2" xfId="0" applyNumberFormat="1" applyFont="1" applyBorder="1"/>
    <xf numFmtId="170" fontId="17" fillId="0" borderId="2" xfId="0" applyNumberFormat="1" applyFont="1" applyBorder="1"/>
    <xf numFmtId="171" fontId="17" fillId="0" borderId="2" xfId="0" applyNumberFormat="1" applyFont="1" applyBorder="1"/>
    <xf numFmtId="49" fontId="18" fillId="2" borderId="0" xfId="0" applyNumberFormat="1" applyFont="1" applyFill="1" applyBorder="1"/>
    <xf numFmtId="169" fontId="18" fillId="2" borderId="0" xfId="0" applyNumberFormat="1" applyFont="1" applyFill="1" applyBorder="1"/>
    <xf numFmtId="2" fontId="18" fillId="2" borderId="0" xfId="0" applyNumberFormat="1" applyFont="1" applyFill="1" applyBorder="1"/>
    <xf numFmtId="170" fontId="18" fillId="2" borderId="0" xfId="0" applyNumberFormat="1" applyFont="1" applyFill="1" applyBorder="1"/>
    <xf numFmtId="171" fontId="18" fillId="2" borderId="0" xfId="0" applyNumberFormat="1" applyFont="1" applyFill="1" applyBorder="1"/>
    <xf numFmtId="49" fontId="19" fillId="0" borderId="3" xfId="0" applyNumberFormat="1" applyFont="1" applyBorder="1"/>
    <xf numFmtId="169" fontId="19" fillId="0" borderId="3" xfId="0" applyNumberFormat="1" applyFont="1" applyBorder="1"/>
    <xf numFmtId="2" fontId="19" fillId="0" borderId="3" xfId="0" applyNumberFormat="1" applyFont="1" applyBorder="1"/>
    <xf numFmtId="170" fontId="19" fillId="0" borderId="3" xfId="0" applyNumberFormat="1" applyFont="1" applyBorder="1"/>
    <xf numFmtId="171" fontId="19" fillId="0" borderId="3" xfId="0" applyNumberFormat="1" applyFont="1" applyBorder="1"/>
    <xf numFmtId="0" fontId="17" fillId="0" borderId="4" xfId="0" applyFont="1" applyBorder="1"/>
    <xf numFmtId="169" fontId="17" fillId="0" borderId="4" xfId="0" applyNumberFormat="1" applyFont="1" applyBorder="1"/>
    <xf numFmtId="2" fontId="17" fillId="0" borderId="4" xfId="0" applyNumberFormat="1" applyFont="1" applyBorder="1"/>
    <xf numFmtId="170" fontId="17" fillId="0" borderId="4" xfId="0" applyNumberFormat="1" applyFont="1" applyBorder="1"/>
    <xf numFmtId="171" fontId="17" fillId="0" borderId="4" xfId="0" applyNumberFormat="1" applyFont="1" applyBorder="1"/>
    <xf numFmtId="0" fontId="17" fillId="0" borderId="5" xfId="0" applyFont="1" applyBorder="1"/>
    <xf numFmtId="172" fontId="17" fillId="0" borderId="6" xfId="0" applyNumberFormat="1" applyFont="1" applyBorder="1"/>
    <xf numFmtId="0" fontId="19" fillId="0" borderId="7" xfId="0" applyFont="1" applyBorder="1"/>
    <xf numFmtId="169" fontId="19" fillId="0" borderId="0" xfId="0" applyNumberFormat="1" applyFont="1" applyBorder="1"/>
    <xf numFmtId="0" fontId="19" fillId="0" borderId="0" xfId="0" applyFont="1" applyBorder="1"/>
    <xf numFmtId="2" fontId="19" fillId="0" borderId="0" xfId="0" applyNumberFormat="1" applyFont="1" applyBorder="1"/>
    <xf numFmtId="170" fontId="19" fillId="0" borderId="0" xfId="0" applyNumberFormat="1" applyFont="1" applyBorder="1"/>
    <xf numFmtId="171" fontId="19" fillId="0" borderId="0" xfId="0" applyNumberFormat="1" applyFont="1" applyBorder="1"/>
    <xf numFmtId="172" fontId="19" fillId="0" borderId="8" xfId="0" applyNumberFormat="1" applyFont="1" applyBorder="1"/>
    <xf numFmtId="0" fontId="17" fillId="0" borderId="9" xfId="0" applyFont="1" applyBorder="1"/>
    <xf numFmtId="172" fontId="17" fillId="0" borderId="10" xfId="0" applyNumberFormat="1" applyFont="1" applyBorder="1"/>
    <xf numFmtId="0" fontId="17" fillId="0" borderId="11" xfId="0" applyFont="1" applyBorder="1"/>
    <xf numFmtId="172" fontId="17" fillId="0" borderId="12" xfId="0" applyNumberFormat="1" applyFont="1" applyBorder="1"/>
    <xf numFmtId="0" fontId="18" fillId="2" borderId="7" xfId="0" applyFont="1" applyFill="1" applyBorder="1"/>
    <xf numFmtId="172" fontId="18" fillId="2" borderId="8" xfId="0" applyNumberFormat="1" applyFont="1" applyFill="1" applyBorder="1"/>
    <xf numFmtId="0" fontId="19" fillId="0" borderId="13" xfId="0" applyFont="1" applyBorder="1"/>
    <xf numFmtId="172" fontId="19" fillId="0" borderId="14" xfId="0" applyNumberFormat="1" applyFont="1" applyBorder="1"/>
    <xf numFmtId="0" fontId="18" fillId="2" borderId="15" xfId="0" applyFont="1" applyFill="1" applyBorder="1"/>
    <xf numFmtId="169" fontId="18" fillId="2" borderId="16" xfId="0" applyNumberFormat="1" applyFont="1" applyFill="1" applyBorder="1"/>
    <xf numFmtId="0" fontId="18" fillId="2" borderId="16" xfId="0" applyFont="1" applyFill="1" applyBorder="1"/>
    <xf numFmtId="2" fontId="18" fillId="2" borderId="16" xfId="0" applyNumberFormat="1" applyFont="1" applyFill="1" applyBorder="1"/>
    <xf numFmtId="170" fontId="18" fillId="2" borderId="16" xfId="0" applyNumberFormat="1" applyFont="1" applyFill="1" applyBorder="1"/>
    <xf numFmtId="171" fontId="18" fillId="2" borderId="16" xfId="0" applyNumberFormat="1" applyFont="1" applyFill="1" applyBorder="1"/>
    <xf numFmtId="172" fontId="18" fillId="2" borderId="17" xfId="0" applyNumberFormat="1" applyFont="1" applyFill="1" applyBorder="1"/>
    <xf numFmtId="0" fontId="17" fillId="0" borderId="4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7" fillId="0" borderId="18" xfId="0" applyFont="1" applyBorder="1"/>
    <xf numFmtId="169" fontId="17" fillId="0" borderId="19" xfId="0" applyNumberFormat="1" applyFont="1" applyBorder="1"/>
    <xf numFmtId="2" fontId="17" fillId="0" borderId="19" xfId="0" applyNumberFormat="1" applyFont="1" applyBorder="1"/>
    <xf numFmtId="170" fontId="17" fillId="0" borderId="19" xfId="0" applyNumberFormat="1" applyFont="1" applyBorder="1"/>
    <xf numFmtId="171" fontId="17" fillId="0" borderId="19" xfId="0" applyNumberFormat="1" applyFont="1" applyBorder="1"/>
    <xf numFmtId="172" fontId="17" fillId="0" borderId="20" xfId="0" applyNumberFormat="1" applyFont="1" applyBorder="1"/>
    <xf numFmtId="49" fontId="17" fillId="0" borderId="19" xfId="0" applyNumberFormat="1" applyFont="1" applyBorder="1" applyAlignment="1">
      <alignment horizontal="center"/>
    </xf>
    <xf numFmtId="0" fontId="0" fillId="0" borderId="0" xfId="0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0" fillId="0" borderId="25" xfId="0" applyNumberFormat="1" applyBorder="1"/>
    <xf numFmtId="0" fontId="0" fillId="0" borderId="26" xfId="0" applyBorder="1"/>
    <xf numFmtId="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22" fillId="15" borderId="30" xfId="0" applyFont="1" applyFill="1" applyBorder="1"/>
    <xf numFmtId="0" fontId="22" fillId="15" borderId="31" xfId="0" applyFont="1" applyFill="1" applyBorder="1"/>
    <xf numFmtId="0" fontId="22" fillId="15" borderId="32" xfId="0" applyFont="1" applyFill="1" applyBorder="1"/>
    <xf numFmtId="0" fontId="0" fillId="0" borderId="33" xfId="0" applyBorder="1"/>
    <xf numFmtId="3" fontId="0" fillId="0" borderId="22" xfId="0" applyNumberFormat="1" applyBorder="1"/>
    <xf numFmtId="0" fontId="0" fillId="15" borderId="23" xfId="0" applyFill="1" applyBorder="1"/>
    <xf numFmtId="0" fontId="0" fillId="15" borderId="24" xfId="0" applyFill="1" applyBorder="1"/>
    <xf numFmtId="4" fontId="0" fillId="15" borderId="25" xfId="0" applyNumberFormat="1" applyFill="1" applyBorder="1"/>
    <xf numFmtId="0" fontId="0" fillId="0" borderId="34" xfId="0" applyBorder="1"/>
    <xf numFmtId="0" fontId="0" fillId="15" borderId="25" xfId="0" applyFill="1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4" fontId="3" fillId="0" borderId="37" xfId="0" applyNumberFormat="1" applyFont="1" applyBorder="1"/>
    <xf numFmtId="0" fontId="3" fillId="0" borderId="21" xfId="0" applyFont="1" applyBorder="1"/>
    <xf numFmtId="8" fontId="3" fillId="0" borderId="21" xfId="0" applyNumberFormat="1" applyFont="1" applyBorder="1"/>
    <xf numFmtId="49" fontId="17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/>
    <xf numFmtId="0" fontId="19" fillId="0" borderId="0" xfId="0" quotePrefix="1" applyFont="1"/>
    <xf numFmtId="49" fontId="17" fillId="0" borderId="19" xfId="0" applyNumberFormat="1" applyFont="1" applyBorder="1"/>
    <xf numFmtId="49" fontId="17" fillId="0" borderId="38" xfId="0" applyNumberFormat="1" applyFont="1" applyBorder="1"/>
    <xf numFmtId="2" fontId="17" fillId="0" borderId="38" xfId="0" applyNumberFormat="1" applyFont="1" applyBorder="1"/>
    <xf numFmtId="170" fontId="17" fillId="0" borderId="38" xfId="0" applyNumberFormat="1" applyFont="1" applyBorder="1"/>
    <xf numFmtId="169" fontId="17" fillId="0" borderId="39" xfId="0" applyNumberFormat="1" applyFont="1" applyBorder="1"/>
    <xf numFmtId="171" fontId="17" fillId="0" borderId="40" xfId="0" applyNumberFormat="1" applyFont="1" applyBorder="1"/>
    <xf numFmtId="49" fontId="17" fillId="0" borderId="0" xfId="0" applyNumberFormat="1" applyFont="1" applyBorder="1"/>
    <xf numFmtId="2" fontId="17" fillId="0" borderId="0" xfId="0" applyNumberFormat="1" applyFont="1" applyBorder="1"/>
    <xf numFmtId="170" fontId="17" fillId="0" borderId="0" xfId="0" applyNumberFormat="1" applyFont="1" applyBorder="1"/>
    <xf numFmtId="0" fontId="0" fillId="0" borderId="0" xfId="0" applyFont="1"/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C008-0803-4C31-837C-8AFD169F35B0}">
  <dimension ref="A1:G34"/>
  <sheetViews>
    <sheetView workbookViewId="0">
      <selection activeCell="A28" sqref="A28:F30"/>
    </sheetView>
  </sheetViews>
  <sheetFormatPr defaultRowHeight="14.5" x14ac:dyDescent="0.35"/>
  <cols>
    <col min="1" max="1" width="4.81640625" customWidth="1"/>
    <col min="2" max="2" width="30.7265625" customWidth="1"/>
    <col min="3" max="3" width="7.81640625" customWidth="1"/>
    <col min="4" max="4" width="7.1796875" customWidth="1"/>
    <col min="5" max="5" width="14" customWidth="1"/>
    <col min="6" max="6" width="17" customWidth="1"/>
  </cols>
  <sheetData>
    <row r="1" spans="1:6" ht="24.75" customHeight="1" x14ac:dyDescent="0.35">
      <c r="A1" s="82"/>
      <c r="B1" s="82"/>
      <c r="C1" s="82"/>
      <c r="D1" s="82"/>
      <c r="E1" s="82"/>
      <c r="F1" s="82"/>
    </row>
    <row r="2" spans="1:6" ht="17.5" x14ac:dyDescent="0.35">
      <c r="A2" s="82"/>
      <c r="B2" s="111" t="s">
        <v>63</v>
      </c>
      <c r="C2" s="82"/>
      <c r="D2" s="82"/>
      <c r="E2" s="82"/>
      <c r="F2" s="82"/>
    </row>
    <row r="3" spans="1:6" ht="15.5" x14ac:dyDescent="0.35">
      <c r="A3" s="82"/>
      <c r="B3" s="110" t="s">
        <v>59</v>
      </c>
      <c r="C3" s="82"/>
      <c r="D3" s="82"/>
      <c r="E3" s="82"/>
      <c r="F3" s="82"/>
    </row>
    <row r="4" spans="1:6" x14ac:dyDescent="0.35">
      <c r="A4" s="82"/>
      <c r="B4" s="82" t="s">
        <v>33</v>
      </c>
      <c r="C4" s="82"/>
      <c r="D4" s="82"/>
      <c r="E4" s="82"/>
      <c r="F4" s="82"/>
    </row>
    <row r="5" spans="1:6" x14ac:dyDescent="0.35">
      <c r="A5" s="82"/>
      <c r="B5" s="82" t="s">
        <v>33</v>
      </c>
      <c r="C5" s="82"/>
      <c r="D5" s="82"/>
      <c r="E5" s="82"/>
      <c r="F5" s="82"/>
    </row>
    <row r="6" spans="1:6" ht="26" x14ac:dyDescent="0.6">
      <c r="A6" s="93" t="s">
        <v>37</v>
      </c>
      <c r="B6" s="94"/>
      <c r="C6" s="94"/>
      <c r="D6" s="94"/>
      <c r="E6" s="94"/>
      <c r="F6" s="95"/>
    </row>
    <row r="7" spans="1:6" ht="15" thickBot="1" x14ac:dyDescent="0.4">
      <c r="A7" s="85" t="s">
        <v>12</v>
      </c>
      <c r="B7" s="85"/>
      <c r="C7" s="85"/>
      <c r="D7" s="105" t="s">
        <v>38</v>
      </c>
      <c r="E7" s="105" t="s">
        <v>39</v>
      </c>
      <c r="F7" s="105" t="s">
        <v>40</v>
      </c>
    </row>
    <row r="8" spans="1:6" x14ac:dyDescent="0.35">
      <c r="A8" s="86">
        <v>1</v>
      </c>
      <c r="B8" s="87" t="s">
        <v>41</v>
      </c>
      <c r="C8" s="87"/>
      <c r="D8" s="87"/>
      <c r="E8" s="87"/>
      <c r="F8" s="88">
        <f>Páteře!G11</f>
        <v>0</v>
      </c>
    </row>
    <row r="9" spans="1:6" x14ac:dyDescent="0.35">
      <c r="A9" s="89">
        <v>2</v>
      </c>
      <c r="B9" s="83" t="s">
        <v>42</v>
      </c>
      <c r="C9" s="83"/>
      <c r="D9" s="83">
        <v>3.6</v>
      </c>
      <c r="E9" s="84">
        <f>F8</f>
        <v>0</v>
      </c>
      <c r="F9" s="90">
        <v>0</v>
      </c>
    </row>
    <row r="10" spans="1:6" x14ac:dyDescent="0.35">
      <c r="A10" s="89">
        <v>3</v>
      </c>
      <c r="B10" s="83" t="s">
        <v>43</v>
      </c>
      <c r="C10" s="83"/>
      <c r="D10" s="83">
        <v>1</v>
      </c>
      <c r="E10" s="84">
        <f>F8</f>
        <v>0</v>
      </c>
      <c r="F10" s="90">
        <v>0</v>
      </c>
    </row>
    <row r="11" spans="1:6" x14ac:dyDescent="0.35">
      <c r="A11" s="89">
        <v>4</v>
      </c>
      <c r="B11" s="83" t="s">
        <v>44</v>
      </c>
      <c r="C11" s="83"/>
      <c r="D11" s="83"/>
      <c r="E11" s="83"/>
      <c r="F11" s="90">
        <v>0</v>
      </c>
    </row>
    <row r="12" spans="1:6" x14ac:dyDescent="0.35">
      <c r="A12" s="89">
        <v>5</v>
      </c>
      <c r="B12" s="83" t="s">
        <v>45</v>
      </c>
      <c r="C12" s="83"/>
      <c r="D12" s="83">
        <v>3</v>
      </c>
      <c r="E12" s="84">
        <f>Páteře!G13+Páteře!G14+Páteře!G15+Páteře!G16</f>
        <v>0</v>
      </c>
      <c r="F12" s="90">
        <v>0</v>
      </c>
    </row>
    <row r="13" spans="1:6" x14ac:dyDescent="0.35">
      <c r="A13" s="89">
        <v>6</v>
      </c>
      <c r="B13" s="83" t="s">
        <v>46</v>
      </c>
      <c r="C13" s="83"/>
      <c r="D13" s="83">
        <v>1</v>
      </c>
      <c r="E13" s="84">
        <f>F11</f>
        <v>0</v>
      </c>
      <c r="F13" s="90">
        <v>0</v>
      </c>
    </row>
    <row r="14" spans="1:6" x14ac:dyDescent="0.35">
      <c r="A14" s="89">
        <v>7</v>
      </c>
      <c r="B14" s="83" t="s">
        <v>47</v>
      </c>
      <c r="C14" s="83"/>
      <c r="D14" s="83"/>
      <c r="E14" s="83"/>
      <c r="F14" s="90">
        <v>0</v>
      </c>
    </row>
    <row r="15" spans="1:6" ht="15" thickBot="1" x14ac:dyDescent="0.4">
      <c r="A15" s="96">
        <v>8</v>
      </c>
      <c r="B15" s="85" t="s">
        <v>48</v>
      </c>
      <c r="C15" s="85"/>
      <c r="D15" s="85">
        <v>4</v>
      </c>
      <c r="E15" s="97">
        <f>F14+F11+F12+F13</f>
        <v>0</v>
      </c>
      <c r="F15" s="90">
        <v>0</v>
      </c>
    </row>
    <row r="16" spans="1:6" x14ac:dyDescent="0.35">
      <c r="A16" s="86">
        <v>9</v>
      </c>
      <c r="B16" s="87" t="s">
        <v>49</v>
      </c>
      <c r="C16" s="87"/>
      <c r="D16" s="87"/>
      <c r="E16" s="87"/>
      <c r="F16" s="90">
        <v>0</v>
      </c>
    </row>
    <row r="17" spans="1:7" x14ac:dyDescent="0.35">
      <c r="A17" s="89">
        <v>10</v>
      </c>
      <c r="B17" s="83" t="s">
        <v>50</v>
      </c>
      <c r="C17" s="83"/>
      <c r="D17" s="83"/>
      <c r="E17" s="83"/>
      <c r="F17" s="90">
        <v>0</v>
      </c>
    </row>
    <row r="18" spans="1:7" ht="15" thickBot="1" x14ac:dyDescent="0.4">
      <c r="A18" s="91">
        <v>11</v>
      </c>
      <c r="B18" s="92" t="s">
        <v>51</v>
      </c>
      <c r="C18" s="92"/>
      <c r="D18" s="92"/>
      <c r="E18" s="92"/>
      <c r="F18" s="90">
        <v>0</v>
      </c>
    </row>
    <row r="19" spans="1:7" x14ac:dyDescent="0.35">
      <c r="A19" s="98">
        <v>12</v>
      </c>
      <c r="B19" s="99" t="s">
        <v>52</v>
      </c>
      <c r="C19" s="99"/>
      <c r="D19" s="99"/>
      <c r="E19" s="99"/>
      <c r="F19" s="100">
        <f>F18+F17+F16</f>
        <v>0</v>
      </c>
    </row>
    <row r="20" spans="1:7" x14ac:dyDescent="0.35">
      <c r="A20" s="89">
        <v>13</v>
      </c>
      <c r="B20" s="83" t="s">
        <v>56</v>
      </c>
      <c r="C20" s="83"/>
      <c r="D20" s="83"/>
      <c r="E20" s="83"/>
      <c r="F20" s="90">
        <v>0</v>
      </c>
    </row>
    <row r="21" spans="1:7" ht="15" thickBot="1" x14ac:dyDescent="0.4">
      <c r="A21" s="91">
        <v>14</v>
      </c>
      <c r="B21" s="92" t="s">
        <v>55</v>
      </c>
      <c r="C21" s="92"/>
      <c r="D21" s="92"/>
      <c r="E21" s="92"/>
      <c r="F21" s="90">
        <v>0</v>
      </c>
    </row>
    <row r="22" spans="1:7" x14ac:dyDescent="0.35">
      <c r="A22" s="98">
        <v>15</v>
      </c>
      <c r="B22" s="99" t="s">
        <v>53</v>
      </c>
      <c r="C22" s="99"/>
      <c r="D22" s="99"/>
      <c r="E22" s="99"/>
      <c r="F22" s="102">
        <f>F21+F20</f>
        <v>0</v>
      </c>
    </row>
    <row r="23" spans="1:7" ht="15" thickBot="1" x14ac:dyDescent="0.4">
      <c r="A23" s="89"/>
      <c r="B23" s="83"/>
      <c r="C23" s="83"/>
      <c r="D23" s="83"/>
      <c r="E23" s="83"/>
      <c r="F23" s="104"/>
    </row>
    <row r="24" spans="1:7" ht="15" thickBot="1" x14ac:dyDescent="0.4">
      <c r="A24" s="91">
        <v>16</v>
      </c>
      <c r="B24" s="92" t="s">
        <v>54</v>
      </c>
      <c r="C24" s="92"/>
      <c r="D24" s="92"/>
      <c r="E24" s="103"/>
      <c r="F24" s="106">
        <f>F22+F19</f>
        <v>0</v>
      </c>
    </row>
    <row r="25" spans="1:7" x14ac:dyDescent="0.35">
      <c r="A25" s="101"/>
      <c r="B25" s="101"/>
      <c r="C25" s="101"/>
      <c r="D25" s="101"/>
      <c r="E25" s="101"/>
      <c r="F25" s="101"/>
    </row>
    <row r="26" spans="1:7" x14ac:dyDescent="0.35">
      <c r="A26" s="107" t="s">
        <v>60</v>
      </c>
      <c r="B26" s="107"/>
      <c r="C26" s="107"/>
      <c r="D26" s="107"/>
      <c r="E26" s="107"/>
      <c r="F26" s="108">
        <f>F24*0.12+F24</f>
        <v>0</v>
      </c>
    </row>
    <row r="27" spans="1:7" x14ac:dyDescent="0.35">
      <c r="A27" s="82"/>
      <c r="B27" s="82"/>
      <c r="C27" s="82"/>
      <c r="D27" s="82"/>
      <c r="E27" s="82"/>
      <c r="F27" s="82"/>
    </row>
    <row r="28" spans="1:7" x14ac:dyDescent="0.35">
      <c r="A28" s="122" t="s">
        <v>69</v>
      </c>
      <c r="B28" s="122"/>
      <c r="C28" s="122"/>
      <c r="D28" s="122"/>
      <c r="E28" s="122"/>
      <c r="F28" s="122"/>
      <c r="G28" s="122"/>
    </row>
    <row r="29" spans="1:7" x14ac:dyDescent="0.35">
      <c r="A29" s="122" t="s">
        <v>70</v>
      </c>
      <c r="B29" s="122"/>
      <c r="C29" s="122"/>
      <c r="D29" s="122"/>
      <c r="E29" s="122"/>
      <c r="F29" s="122"/>
      <c r="G29" s="122"/>
    </row>
    <row r="30" spans="1:7" x14ac:dyDescent="0.35">
      <c r="A30" s="122"/>
      <c r="B30" s="122"/>
      <c r="C30" s="122"/>
      <c r="D30" s="122"/>
      <c r="E30" s="122" t="s">
        <v>33</v>
      </c>
      <c r="F30" s="122" t="s">
        <v>71</v>
      </c>
      <c r="G30" s="122"/>
    </row>
    <row r="31" spans="1:7" x14ac:dyDescent="0.35">
      <c r="A31" s="82" t="s">
        <v>33</v>
      </c>
      <c r="B31" s="82"/>
      <c r="C31" s="82"/>
      <c r="D31" s="82"/>
      <c r="E31" s="82"/>
      <c r="F31" s="82"/>
    </row>
    <row r="32" spans="1:7" x14ac:dyDescent="0.35">
      <c r="A32" s="82"/>
      <c r="B32" s="82"/>
      <c r="C32" s="82"/>
      <c r="D32" s="82"/>
      <c r="E32" s="82"/>
      <c r="F32" s="82"/>
    </row>
    <row r="33" spans="1:6" x14ac:dyDescent="0.35">
      <c r="A33" s="82" t="s">
        <v>33</v>
      </c>
      <c r="B33" s="82"/>
      <c r="C33" s="82"/>
      <c r="D33" s="82"/>
      <c r="E33" s="82"/>
      <c r="F33" s="82" t="s">
        <v>33</v>
      </c>
    </row>
    <row r="34" spans="1:6" x14ac:dyDescent="0.35">
      <c r="A34" s="82" t="s">
        <v>33</v>
      </c>
      <c r="B34" s="82"/>
      <c r="C34" s="82"/>
      <c r="D34" s="82"/>
      <c r="E34" s="82"/>
      <c r="F34" s="8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5BF0-714A-4762-9BE9-DE2D5350DCEC}">
  <sheetPr>
    <pageSetUpPr fitToPage="1"/>
  </sheetPr>
  <dimension ref="A3:M54"/>
  <sheetViews>
    <sheetView tabSelected="1" topLeftCell="A7" zoomScale="115" zoomScaleNormal="115" workbookViewId="0">
      <selection activeCell="C46" sqref="C46"/>
    </sheetView>
  </sheetViews>
  <sheetFormatPr defaultColWidth="9.1796875" defaultRowHeight="14" x14ac:dyDescent="0.3"/>
  <cols>
    <col min="1" max="1" width="4.1796875" style="1" bestFit="1" customWidth="1"/>
    <col min="2" max="2" width="12.54296875" style="1" customWidth="1"/>
    <col min="3" max="3" width="42.81640625" style="1" customWidth="1"/>
    <col min="4" max="4" width="5.54296875" style="1" customWidth="1"/>
    <col min="5" max="5" width="8.26953125" style="1" bestFit="1" customWidth="1"/>
    <col min="6" max="6" width="10.453125" style="1" customWidth="1"/>
    <col min="7" max="7" width="11.54296875" style="1" bestFit="1" customWidth="1"/>
    <col min="8" max="8" width="6.7265625" style="1" bestFit="1" customWidth="1"/>
    <col min="9" max="9" width="10.1796875" style="1" bestFit="1" customWidth="1"/>
    <col min="10" max="10" width="5.453125" style="16" hidden="1" customWidth="1"/>
    <col min="11" max="11" width="5.453125" style="1" hidden="1" customWidth="1"/>
    <col min="12" max="12" width="0" style="1" hidden="1" customWidth="1"/>
    <col min="13" max="13" width="4.54296875" style="1" hidden="1" customWidth="1"/>
    <col min="14" max="16384" width="9.1796875" style="1"/>
  </cols>
  <sheetData>
    <row r="3" spans="1:13" x14ac:dyDescent="0.3">
      <c r="A3" s="13"/>
      <c r="B3" s="14" t="s">
        <v>25</v>
      </c>
      <c r="C3" s="13"/>
      <c r="D3" s="13"/>
      <c r="E3" s="13"/>
      <c r="F3" s="13"/>
      <c r="G3" s="13"/>
      <c r="H3" s="13"/>
      <c r="I3" s="13"/>
      <c r="J3" s="15"/>
    </row>
    <row r="4" spans="1:13" ht="17.5" x14ac:dyDescent="0.35">
      <c r="A4" s="13"/>
      <c r="B4" s="111" t="str">
        <f>Rekapitulace!B2</f>
        <v>Název akce: bytový dům ul. Maková 22,24 Ústí n/L</v>
      </c>
      <c r="C4" s="13"/>
      <c r="D4" s="13"/>
      <c r="E4" s="13"/>
      <c r="F4" s="13"/>
      <c r="G4" s="13"/>
      <c r="H4" s="13"/>
      <c r="I4" s="13"/>
      <c r="J4" s="15"/>
    </row>
    <row r="5" spans="1:13" ht="15" x14ac:dyDescent="0.3">
      <c r="A5" s="13"/>
      <c r="B5" s="112" t="s">
        <v>35</v>
      </c>
      <c r="C5" s="13"/>
      <c r="D5" s="13"/>
      <c r="E5" s="13"/>
      <c r="F5" s="13"/>
      <c r="G5" s="13"/>
      <c r="H5" s="13"/>
      <c r="I5" s="13"/>
      <c r="J5" s="15"/>
    </row>
    <row r="6" spans="1:13" s="12" customFormat="1" ht="34" customHeight="1" thickBot="1" x14ac:dyDescent="0.4">
      <c r="A6" s="73" t="s">
        <v>30</v>
      </c>
      <c r="B6" s="73"/>
      <c r="C6" s="73"/>
      <c r="D6" s="73"/>
      <c r="E6" s="73"/>
      <c r="F6" s="73"/>
      <c r="G6" s="73"/>
      <c r="H6" s="73"/>
      <c r="I6" s="73"/>
      <c r="J6" s="74"/>
    </row>
    <row r="7" spans="1:13" ht="14.5" thickBot="1" x14ac:dyDescent="0.35">
      <c r="A7" s="43" t="s">
        <v>12</v>
      </c>
      <c r="B7" s="39" t="s">
        <v>14</v>
      </c>
      <c r="C7" s="38" t="s">
        <v>15</v>
      </c>
      <c r="D7" s="38" t="s">
        <v>16</v>
      </c>
      <c r="E7" s="40" t="s">
        <v>17</v>
      </c>
      <c r="F7" s="40" t="s">
        <v>18</v>
      </c>
      <c r="G7" s="41" t="s">
        <v>19</v>
      </c>
      <c r="H7" s="42" t="s">
        <v>20</v>
      </c>
      <c r="I7" s="44" t="s">
        <v>21</v>
      </c>
      <c r="J7" s="67" t="s">
        <v>22</v>
      </c>
      <c r="K7" s="1" t="s">
        <v>23</v>
      </c>
      <c r="L7" s="1" t="s">
        <v>24</v>
      </c>
      <c r="M7" s="1" t="s">
        <v>13</v>
      </c>
    </row>
    <row r="8" spans="1:13" s="9" customFormat="1" ht="20.25" customHeight="1" x14ac:dyDescent="0.3">
      <c r="A8" s="45" t="s">
        <v>26</v>
      </c>
      <c r="B8" s="46"/>
      <c r="C8" s="47"/>
      <c r="D8" s="47"/>
      <c r="E8" s="48"/>
      <c r="F8" s="48"/>
      <c r="G8" s="49"/>
      <c r="H8" s="50"/>
      <c r="I8" s="51"/>
      <c r="J8" s="17"/>
    </row>
    <row r="9" spans="1:13" x14ac:dyDescent="0.3">
      <c r="A9" s="52" t="s">
        <v>33</v>
      </c>
      <c r="B9" s="19">
        <v>715311</v>
      </c>
      <c r="C9" s="18" t="s">
        <v>34</v>
      </c>
      <c r="D9" s="18" t="s">
        <v>1</v>
      </c>
      <c r="E9" s="20">
        <v>0</v>
      </c>
      <c r="F9" s="20">
        <v>0</v>
      </c>
      <c r="G9" s="21">
        <f>E9*F9</f>
        <v>0</v>
      </c>
      <c r="H9" s="22">
        <v>0</v>
      </c>
      <c r="I9" s="53">
        <f>E9*H9</f>
        <v>0</v>
      </c>
      <c r="J9" s="68" t="s">
        <v>2</v>
      </c>
      <c r="K9" s="1" t="s">
        <v>3</v>
      </c>
      <c r="M9" s="2" t="s">
        <v>0</v>
      </c>
    </row>
    <row r="10" spans="1:13" ht="14.5" thickBot="1" x14ac:dyDescent="0.35">
      <c r="A10" s="54" t="s">
        <v>33</v>
      </c>
      <c r="B10" s="24">
        <v>715113</v>
      </c>
      <c r="C10" s="23" t="s">
        <v>32</v>
      </c>
      <c r="D10" s="23" t="s">
        <v>1</v>
      </c>
      <c r="E10" s="25">
        <v>0</v>
      </c>
      <c r="F10" s="25">
        <v>0</v>
      </c>
      <c r="G10" s="26">
        <f>E10*F10</f>
        <v>0</v>
      </c>
      <c r="H10" s="27">
        <v>0</v>
      </c>
      <c r="I10" s="55">
        <f>E10*H10</f>
        <v>0</v>
      </c>
      <c r="J10" s="69" t="s">
        <v>2</v>
      </c>
      <c r="K10" s="1" t="s">
        <v>3</v>
      </c>
      <c r="M10" s="2" t="s">
        <v>0</v>
      </c>
    </row>
    <row r="11" spans="1:13" s="8" customFormat="1" x14ac:dyDescent="0.3">
      <c r="A11" s="56"/>
      <c r="B11" s="29"/>
      <c r="C11" s="28" t="s">
        <v>31</v>
      </c>
      <c r="D11" s="28"/>
      <c r="E11" s="30"/>
      <c r="F11" s="30"/>
      <c r="G11" s="31">
        <f>SUM(G9:G10)</f>
        <v>0</v>
      </c>
      <c r="H11" s="32"/>
      <c r="I11" s="57">
        <f>SUM(I9:I10)</f>
        <v>0</v>
      </c>
      <c r="J11" s="70"/>
      <c r="M11" s="10"/>
    </row>
    <row r="12" spans="1:13" s="9" customFormat="1" ht="20.149999999999999" customHeight="1" x14ac:dyDescent="0.3">
      <c r="A12" s="58" t="s">
        <v>27</v>
      </c>
      <c r="B12" s="34"/>
      <c r="C12" s="33"/>
      <c r="D12" s="33"/>
      <c r="E12" s="35"/>
      <c r="F12" s="35"/>
      <c r="G12" s="36"/>
      <c r="H12" s="37"/>
      <c r="I12" s="59"/>
      <c r="J12" s="71"/>
      <c r="M12" s="11"/>
    </row>
    <row r="13" spans="1:13" x14ac:dyDescent="0.3">
      <c r="A13" s="52" t="s">
        <v>33</v>
      </c>
      <c r="B13" s="19">
        <v>171108</v>
      </c>
      <c r="C13" s="18" t="s">
        <v>5</v>
      </c>
      <c r="D13" s="18" t="s">
        <v>6</v>
      </c>
      <c r="E13" s="20">
        <v>200</v>
      </c>
      <c r="F13" s="20">
        <v>0</v>
      </c>
      <c r="G13" s="21">
        <f t="shared" ref="G13:G23" si="0">E13*F13</f>
        <v>0</v>
      </c>
      <c r="H13" s="22">
        <v>0</v>
      </c>
      <c r="I13" s="53">
        <f t="shared" ref="I13:I23" si="1">E13*H13</f>
        <v>0</v>
      </c>
      <c r="J13" s="68" t="s">
        <v>2</v>
      </c>
      <c r="K13" s="1" t="s">
        <v>3</v>
      </c>
      <c r="M13" s="2" t="s">
        <v>4</v>
      </c>
    </row>
    <row r="14" spans="1:13" x14ac:dyDescent="0.3">
      <c r="A14" s="52"/>
      <c r="B14" s="19">
        <v>171101</v>
      </c>
      <c r="C14" s="18" t="s">
        <v>58</v>
      </c>
      <c r="D14" s="18" t="s">
        <v>6</v>
      </c>
      <c r="E14" s="20">
        <v>12</v>
      </c>
      <c r="F14" s="20">
        <v>0</v>
      </c>
      <c r="G14" s="21">
        <f t="shared" si="0"/>
        <v>0</v>
      </c>
      <c r="H14" s="22"/>
      <c r="I14" s="53"/>
      <c r="J14" s="68"/>
      <c r="M14" s="2"/>
    </row>
    <row r="15" spans="1:13" x14ac:dyDescent="0.3">
      <c r="A15" s="52" t="s">
        <v>33</v>
      </c>
      <c r="B15" s="19">
        <v>101115</v>
      </c>
      <c r="C15" s="18" t="s">
        <v>64</v>
      </c>
      <c r="D15" s="18" t="s">
        <v>6</v>
      </c>
      <c r="E15" s="20">
        <v>56</v>
      </c>
      <c r="F15" s="20">
        <v>0</v>
      </c>
      <c r="G15" s="21">
        <f t="shared" si="0"/>
        <v>0</v>
      </c>
      <c r="H15" s="22">
        <v>0</v>
      </c>
      <c r="I15" s="53">
        <f t="shared" si="1"/>
        <v>0</v>
      </c>
      <c r="J15" s="68" t="s">
        <v>2</v>
      </c>
      <c r="K15" s="1" t="s">
        <v>3</v>
      </c>
      <c r="M15" s="2" t="s">
        <v>4</v>
      </c>
    </row>
    <row r="16" spans="1:13" x14ac:dyDescent="0.3">
      <c r="A16" s="52" t="s">
        <v>33</v>
      </c>
      <c r="B16" s="19">
        <v>333151</v>
      </c>
      <c r="C16" s="18" t="s">
        <v>36</v>
      </c>
      <c r="D16" s="18" t="s">
        <v>6</v>
      </c>
      <c r="E16" s="20">
        <v>56</v>
      </c>
      <c r="F16" s="20">
        <v>0</v>
      </c>
      <c r="G16" s="21">
        <f t="shared" si="0"/>
        <v>0</v>
      </c>
      <c r="H16" s="22">
        <v>0</v>
      </c>
      <c r="I16" s="53">
        <f t="shared" si="1"/>
        <v>0</v>
      </c>
      <c r="J16" s="68" t="s">
        <v>2</v>
      </c>
      <c r="K16" s="1" t="s">
        <v>3</v>
      </c>
      <c r="M16" s="2" t="s">
        <v>4</v>
      </c>
    </row>
    <row r="17" spans="1:13" x14ac:dyDescent="0.3">
      <c r="A17" s="52" t="s">
        <v>33</v>
      </c>
      <c r="B17" s="19">
        <v>572564</v>
      </c>
      <c r="C17" s="18" t="s">
        <v>61</v>
      </c>
      <c r="D17" s="18" t="s">
        <v>1</v>
      </c>
      <c r="E17" s="20">
        <v>48</v>
      </c>
      <c r="F17" s="20">
        <v>0</v>
      </c>
      <c r="G17" s="21">
        <f t="shared" si="0"/>
        <v>0</v>
      </c>
      <c r="H17" s="22"/>
      <c r="I17" s="53"/>
      <c r="J17" s="68" t="s">
        <v>2</v>
      </c>
      <c r="K17" s="1" t="s">
        <v>3</v>
      </c>
      <c r="M17" s="2" t="s">
        <v>4</v>
      </c>
    </row>
    <row r="18" spans="1:13" x14ac:dyDescent="0.3">
      <c r="A18" s="52" t="s">
        <v>33</v>
      </c>
      <c r="B18" s="19">
        <v>698565</v>
      </c>
      <c r="C18" s="18" t="s">
        <v>62</v>
      </c>
      <c r="D18" s="18" t="s">
        <v>1</v>
      </c>
      <c r="E18" s="20">
        <v>3</v>
      </c>
      <c r="F18" s="20">
        <v>0</v>
      </c>
      <c r="G18" s="21">
        <f t="shared" si="0"/>
        <v>0</v>
      </c>
      <c r="H18" s="22"/>
      <c r="I18" s="53"/>
      <c r="J18" s="68" t="s">
        <v>2</v>
      </c>
      <c r="K18" s="1" t="s">
        <v>3</v>
      </c>
      <c r="M18" s="2" t="s">
        <v>4</v>
      </c>
    </row>
    <row r="19" spans="1:13" x14ac:dyDescent="0.3">
      <c r="A19" s="52"/>
      <c r="B19" s="19">
        <v>59663</v>
      </c>
      <c r="C19" s="18" t="s">
        <v>57</v>
      </c>
      <c r="D19" s="18" t="s">
        <v>1</v>
      </c>
      <c r="E19" s="20">
        <v>140</v>
      </c>
      <c r="F19" s="20">
        <v>0</v>
      </c>
      <c r="G19" s="21">
        <f t="shared" si="0"/>
        <v>0</v>
      </c>
      <c r="H19" s="22"/>
      <c r="I19" s="53"/>
      <c r="J19" s="68"/>
      <c r="M19" s="2"/>
    </row>
    <row r="20" spans="1:13" x14ac:dyDescent="0.3">
      <c r="A20" s="52"/>
      <c r="B20" s="19">
        <v>59852</v>
      </c>
      <c r="C20" s="18" t="s">
        <v>65</v>
      </c>
      <c r="D20" s="18" t="s">
        <v>1</v>
      </c>
      <c r="E20" s="20">
        <v>2</v>
      </c>
      <c r="F20" s="20">
        <v>0</v>
      </c>
      <c r="G20" s="21">
        <f t="shared" si="0"/>
        <v>0</v>
      </c>
      <c r="H20" s="22"/>
      <c r="I20" s="53"/>
      <c r="J20" s="68"/>
      <c r="M20" s="2"/>
    </row>
    <row r="21" spans="1:13" x14ac:dyDescent="0.3">
      <c r="A21" s="52" t="s">
        <v>33</v>
      </c>
      <c r="B21" s="19">
        <v>301</v>
      </c>
      <c r="C21" s="113" t="s">
        <v>66</v>
      </c>
      <c r="D21" s="113" t="s">
        <v>1</v>
      </c>
      <c r="E21" s="77">
        <v>18</v>
      </c>
      <c r="F21" s="20">
        <v>0</v>
      </c>
      <c r="G21" s="78">
        <f t="shared" si="0"/>
        <v>0</v>
      </c>
      <c r="H21" s="22">
        <v>0</v>
      </c>
      <c r="I21" s="53">
        <f t="shared" si="1"/>
        <v>0</v>
      </c>
      <c r="J21" s="68"/>
      <c r="M21" s="2"/>
    </row>
    <row r="22" spans="1:13" x14ac:dyDescent="0.3">
      <c r="A22" s="75"/>
      <c r="B22" s="117">
        <v>4522</v>
      </c>
      <c r="C22" s="119" t="s">
        <v>67</v>
      </c>
      <c r="D22" s="119" t="s">
        <v>68</v>
      </c>
      <c r="E22" s="120">
        <v>2</v>
      </c>
      <c r="F22" s="20">
        <v>0</v>
      </c>
      <c r="G22" s="121">
        <f>E22*F22</f>
        <v>0</v>
      </c>
      <c r="H22" s="118"/>
      <c r="I22" s="80"/>
      <c r="J22" s="68"/>
      <c r="M22" s="2"/>
    </row>
    <row r="23" spans="1:13" ht="14.5" thickBot="1" x14ac:dyDescent="0.35">
      <c r="A23" s="54" t="s">
        <v>33</v>
      </c>
      <c r="B23" s="24">
        <v>199415</v>
      </c>
      <c r="C23" s="114" t="s">
        <v>7</v>
      </c>
      <c r="D23" s="114" t="s">
        <v>1</v>
      </c>
      <c r="E23" s="115">
        <v>2</v>
      </c>
      <c r="F23" s="20">
        <v>0</v>
      </c>
      <c r="G23" s="116">
        <f t="shared" si="0"/>
        <v>0</v>
      </c>
      <c r="H23" s="27">
        <v>0</v>
      </c>
      <c r="I23" s="55">
        <f t="shared" si="1"/>
        <v>0</v>
      </c>
      <c r="J23" s="68"/>
      <c r="M23" s="2"/>
    </row>
    <row r="24" spans="1:13" x14ac:dyDescent="0.3">
      <c r="A24" s="56"/>
      <c r="B24" s="29"/>
      <c r="C24" s="28" t="s">
        <v>31</v>
      </c>
      <c r="D24" s="28"/>
      <c r="E24" s="30"/>
      <c r="F24" s="30"/>
      <c r="G24" s="31">
        <f>SUM(G13:G23)</f>
        <v>0</v>
      </c>
      <c r="H24" s="32"/>
      <c r="I24" s="57">
        <f>SUM(I13:I23)</f>
        <v>0</v>
      </c>
      <c r="J24" s="68" t="s">
        <v>2</v>
      </c>
      <c r="K24" s="1" t="s">
        <v>3</v>
      </c>
      <c r="M24" s="2" t="s">
        <v>4</v>
      </c>
    </row>
    <row r="25" spans="1:13" ht="15" x14ac:dyDescent="0.3">
      <c r="A25" s="58" t="s">
        <v>28</v>
      </c>
      <c r="B25" s="34"/>
      <c r="C25" s="33"/>
      <c r="D25" s="33"/>
      <c r="E25" s="35"/>
      <c r="F25" s="35"/>
      <c r="G25" s="36"/>
      <c r="H25" s="37"/>
      <c r="I25" s="59"/>
      <c r="J25" s="81"/>
      <c r="M25" s="2"/>
    </row>
    <row r="26" spans="1:13" ht="14.5" thickBot="1" x14ac:dyDescent="0.35">
      <c r="A26" s="52" t="s">
        <v>33</v>
      </c>
      <c r="B26" s="19">
        <v>210800567</v>
      </c>
      <c r="C26" s="18" t="s">
        <v>5</v>
      </c>
      <c r="D26" s="18" t="s">
        <v>6</v>
      </c>
      <c r="E26" s="20">
        <v>200</v>
      </c>
      <c r="F26" s="20">
        <v>0</v>
      </c>
      <c r="G26" s="21">
        <f t="shared" ref="G26:G36" si="2">E26*F26</f>
        <v>0</v>
      </c>
      <c r="H26" s="22"/>
      <c r="I26" s="53"/>
      <c r="J26" s="69" t="s">
        <v>2</v>
      </c>
      <c r="K26" s="1" t="s">
        <v>3</v>
      </c>
      <c r="M26" s="2" t="s">
        <v>4</v>
      </c>
    </row>
    <row r="27" spans="1:13" x14ac:dyDescent="0.3">
      <c r="A27" s="52"/>
      <c r="B27" s="19">
        <v>210800561</v>
      </c>
      <c r="C27" s="18" t="s">
        <v>58</v>
      </c>
      <c r="D27" s="18" t="s">
        <v>6</v>
      </c>
      <c r="E27" s="20">
        <v>12</v>
      </c>
      <c r="F27" s="20">
        <v>0</v>
      </c>
      <c r="G27" s="21">
        <f t="shared" si="2"/>
        <v>0</v>
      </c>
      <c r="H27" s="22"/>
      <c r="I27" s="53"/>
      <c r="J27" s="109"/>
      <c r="M27" s="2"/>
    </row>
    <row r="28" spans="1:13" s="8" customFormat="1" x14ac:dyDescent="0.3">
      <c r="A28" s="52" t="s">
        <v>33</v>
      </c>
      <c r="B28" s="19">
        <v>210810085</v>
      </c>
      <c r="C28" s="18" t="s">
        <v>64</v>
      </c>
      <c r="D28" s="18" t="s">
        <v>6</v>
      </c>
      <c r="E28" s="20">
        <v>56</v>
      </c>
      <c r="F28" s="20">
        <v>0</v>
      </c>
      <c r="G28" s="21">
        <f t="shared" si="2"/>
        <v>0</v>
      </c>
      <c r="H28" s="22"/>
      <c r="I28" s="53"/>
      <c r="J28" s="70"/>
      <c r="M28" s="10"/>
    </row>
    <row r="29" spans="1:13" s="9" customFormat="1" ht="15" customHeight="1" x14ac:dyDescent="0.3">
      <c r="A29" s="52" t="s">
        <v>33</v>
      </c>
      <c r="B29" s="19">
        <v>210192562</v>
      </c>
      <c r="C29" s="18" t="s">
        <v>36</v>
      </c>
      <c r="D29" s="18" t="s">
        <v>6</v>
      </c>
      <c r="E29" s="20">
        <v>56</v>
      </c>
      <c r="F29" s="20">
        <v>0</v>
      </c>
      <c r="G29" s="21">
        <f t="shared" si="2"/>
        <v>0</v>
      </c>
      <c r="H29" s="22"/>
      <c r="I29" s="53"/>
      <c r="J29" s="71"/>
      <c r="M29" s="11"/>
    </row>
    <row r="30" spans="1:13" x14ac:dyDescent="0.3">
      <c r="A30" s="52" t="s">
        <v>33</v>
      </c>
      <c r="B30" s="19">
        <v>210192121</v>
      </c>
      <c r="C30" s="18" t="s">
        <v>61</v>
      </c>
      <c r="D30" s="18" t="s">
        <v>1</v>
      </c>
      <c r="E30" s="20">
        <v>48</v>
      </c>
      <c r="F30" s="20">
        <v>0</v>
      </c>
      <c r="G30" s="21">
        <f t="shared" si="2"/>
        <v>0</v>
      </c>
      <c r="H30" s="22"/>
      <c r="I30" s="53"/>
      <c r="J30" s="68" t="s">
        <v>2</v>
      </c>
      <c r="M30" s="2" t="s">
        <v>8</v>
      </c>
    </row>
    <row r="31" spans="1:13" x14ac:dyDescent="0.3">
      <c r="A31" s="75"/>
      <c r="B31" s="76">
        <v>210195844</v>
      </c>
      <c r="C31" s="18" t="s">
        <v>62</v>
      </c>
      <c r="D31" s="18" t="s">
        <v>1</v>
      </c>
      <c r="E31" s="20">
        <v>3</v>
      </c>
      <c r="F31" s="20">
        <v>0</v>
      </c>
      <c r="G31" s="78">
        <f t="shared" si="2"/>
        <v>0</v>
      </c>
      <c r="H31" s="79"/>
      <c r="I31" s="80"/>
      <c r="J31" s="68" t="s">
        <v>2</v>
      </c>
      <c r="M31" s="2" t="s">
        <v>8</v>
      </c>
    </row>
    <row r="32" spans="1:13" x14ac:dyDescent="0.3">
      <c r="A32" s="75"/>
      <c r="B32" s="76">
        <v>210196666</v>
      </c>
      <c r="C32" s="18" t="s">
        <v>57</v>
      </c>
      <c r="D32" s="18" t="s">
        <v>1</v>
      </c>
      <c r="E32" s="20">
        <v>140</v>
      </c>
      <c r="F32" s="20">
        <v>0</v>
      </c>
      <c r="G32" s="78">
        <f t="shared" si="2"/>
        <v>0</v>
      </c>
      <c r="H32" s="79"/>
      <c r="I32" s="80"/>
      <c r="J32" s="68"/>
      <c r="M32" s="2"/>
    </row>
    <row r="33" spans="1:13" x14ac:dyDescent="0.3">
      <c r="A33" s="75"/>
      <c r="B33" s="76">
        <v>210196332</v>
      </c>
      <c r="C33" s="18" t="s">
        <v>65</v>
      </c>
      <c r="D33" s="18" t="s">
        <v>1</v>
      </c>
      <c r="E33" s="20">
        <v>2</v>
      </c>
      <c r="F33" s="20">
        <v>0</v>
      </c>
      <c r="G33" s="78">
        <f t="shared" si="2"/>
        <v>0</v>
      </c>
      <c r="H33" s="79"/>
      <c r="I33" s="80"/>
      <c r="J33" s="68"/>
      <c r="M33" s="2"/>
    </row>
    <row r="34" spans="1:13" x14ac:dyDescent="0.3">
      <c r="A34" s="75" t="s">
        <v>33</v>
      </c>
      <c r="B34" s="76">
        <v>210404584</v>
      </c>
      <c r="C34" s="113" t="s">
        <v>66</v>
      </c>
      <c r="D34" s="113" t="s">
        <v>1</v>
      </c>
      <c r="E34" s="77">
        <v>18</v>
      </c>
      <c r="F34" s="20">
        <v>0</v>
      </c>
      <c r="G34" s="78">
        <f t="shared" si="2"/>
        <v>0</v>
      </c>
      <c r="H34" s="79"/>
      <c r="I34" s="80"/>
      <c r="J34" s="68" t="s">
        <v>2</v>
      </c>
      <c r="M34" s="2" t="s">
        <v>8</v>
      </c>
    </row>
    <row r="35" spans="1:13" x14ac:dyDescent="0.3">
      <c r="A35" s="75"/>
      <c r="B35" s="117">
        <v>210256588</v>
      </c>
      <c r="C35" s="119" t="s">
        <v>67</v>
      </c>
      <c r="D35" s="119" t="s">
        <v>68</v>
      </c>
      <c r="E35" s="120">
        <v>2</v>
      </c>
      <c r="F35" s="20">
        <v>0</v>
      </c>
      <c r="G35" s="78">
        <f t="shared" si="2"/>
        <v>0</v>
      </c>
      <c r="H35" s="79"/>
      <c r="I35" s="80"/>
      <c r="J35" s="68"/>
      <c r="M35" s="2"/>
    </row>
    <row r="36" spans="1:13" ht="14.5" thickBot="1" x14ac:dyDescent="0.35">
      <c r="A36" s="54" t="s">
        <v>33</v>
      </c>
      <c r="B36" s="24">
        <v>210190001</v>
      </c>
      <c r="C36" s="114" t="s">
        <v>7</v>
      </c>
      <c r="D36" s="114" t="s">
        <v>1</v>
      </c>
      <c r="E36" s="115">
        <v>2</v>
      </c>
      <c r="F36" s="20">
        <v>0</v>
      </c>
      <c r="G36" s="26">
        <f t="shared" si="2"/>
        <v>0</v>
      </c>
      <c r="H36" s="27"/>
      <c r="I36" s="55"/>
      <c r="J36" s="68" t="s">
        <v>2</v>
      </c>
      <c r="M36" s="2" t="s">
        <v>8</v>
      </c>
    </row>
    <row r="37" spans="1:13" x14ac:dyDescent="0.3">
      <c r="A37" s="56"/>
      <c r="B37" s="29"/>
      <c r="C37" s="28" t="s">
        <v>31</v>
      </c>
      <c r="D37" s="28"/>
      <c r="E37" s="30"/>
      <c r="F37" s="30"/>
      <c r="G37" s="31">
        <f>SUM(G26:G36)</f>
        <v>0</v>
      </c>
      <c r="H37" s="32"/>
      <c r="I37" s="57"/>
      <c r="J37" s="68" t="s">
        <v>2</v>
      </c>
      <c r="M37" s="2" t="s">
        <v>8</v>
      </c>
    </row>
    <row r="38" spans="1:13" ht="15" x14ac:dyDescent="0.3">
      <c r="A38" s="58" t="s">
        <v>29</v>
      </c>
      <c r="B38" s="34"/>
      <c r="C38" s="33"/>
      <c r="D38" s="33"/>
      <c r="E38" s="35"/>
      <c r="F38" s="35"/>
      <c r="G38" s="36"/>
      <c r="H38" s="37"/>
      <c r="I38" s="59"/>
      <c r="J38" s="68" t="s">
        <v>2</v>
      </c>
      <c r="M38" s="2" t="s">
        <v>8</v>
      </c>
    </row>
    <row r="39" spans="1:13" ht="14.5" thickBot="1" x14ac:dyDescent="0.35">
      <c r="A39" s="54" t="s">
        <v>33</v>
      </c>
      <c r="B39" s="24">
        <v>219990011</v>
      </c>
      <c r="C39" s="23" t="s">
        <v>10</v>
      </c>
      <c r="D39" s="23" t="s">
        <v>11</v>
      </c>
      <c r="E39" s="25">
        <v>80</v>
      </c>
      <c r="F39" s="25">
        <v>0</v>
      </c>
      <c r="G39" s="26">
        <f>E39*F39</f>
        <v>0</v>
      </c>
      <c r="H39" s="27"/>
      <c r="I39" s="55"/>
      <c r="J39" s="68" t="s">
        <v>2</v>
      </c>
      <c r="M39" s="2" t="s">
        <v>8</v>
      </c>
    </row>
    <row r="40" spans="1:13" ht="14.5" thickBot="1" x14ac:dyDescent="0.35">
      <c r="A40" s="60"/>
      <c r="B40" s="61"/>
      <c r="C40" s="62" t="s">
        <v>31</v>
      </c>
      <c r="D40" s="62"/>
      <c r="E40" s="63"/>
      <c r="F40" s="63"/>
      <c r="G40" s="64">
        <f>SUM(G39:G39)</f>
        <v>0</v>
      </c>
      <c r="H40" s="65"/>
      <c r="I40" s="66"/>
      <c r="J40" s="81"/>
      <c r="M40" s="2"/>
    </row>
    <row r="41" spans="1:13" x14ac:dyDescent="0.3">
      <c r="B41" s="4"/>
      <c r="E41" s="3"/>
      <c r="F41" s="3"/>
      <c r="G41" s="5"/>
      <c r="H41" s="6"/>
      <c r="I41" s="7"/>
      <c r="J41" s="81"/>
      <c r="M41" s="2"/>
    </row>
    <row r="42" spans="1:13" ht="15" thickBot="1" x14ac:dyDescent="0.4">
      <c r="A42" s="1" t="s">
        <v>33</v>
      </c>
      <c r="B42" s="122" t="s">
        <v>69</v>
      </c>
      <c r="C42" s="122"/>
      <c r="D42" s="122"/>
      <c r="E42" s="122"/>
      <c r="F42" s="122"/>
      <c r="G42" s="122"/>
      <c r="H42" s="6"/>
      <c r="I42" s="7"/>
      <c r="J42" s="69" t="s">
        <v>2</v>
      </c>
      <c r="M42" s="2" t="s">
        <v>8</v>
      </c>
    </row>
    <row r="43" spans="1:13" s="8" customFormat="1" ht="14.5" x14ac:dyDescent="0.35">
      <c r="A43" s="1" t="s">
        <v>33</v>
      </c>
      <c r="B43" s="122" t="s">
        <v>70</v>
      </c>
      <c r="C43" s="122"/>
      <c r="D43" s="122"/>
      <c r="E43" s="122"/>
      <c r="F43" s="122"/>
      <c r="G43" s="122"/>
      <c r="H43" s="6"/>
      <c r="I43" s="7"/>
      <c r="J43" s="70"/>
      <c r="M43" s="10"/>
    </row>
    <row r="44" spans="1:13" s="9" customFormat="1" ht="20.149999999999999" customHeight="1" x14ac:dyDescent="0.35">
      <c r="A44" s="1"/>
      <c r="B44" s="122"/>
      <c r="C44" s="122"/>
      <c r="D44" s="122"/>
      <c r="E44" s="122"/>
      <c r="F44" s="122" t="s">
        <v>33</v>
      </c>
      <c r="G44" s="122" t="s">
        <v>71</v>
      </c>
      <c r="H44" s="6" t="s">
        <v>33</v>
      </c>
      <c r="I44" s="7"/>
      <c r="J44" s="71"/>
      <c r="M44" s="11"/>
    </row>
    <row r="45" spans="1:13" ht="14.5" thickBot="1" x14ac:dyDescent="0.35">
      <c r="B45" s="4"/>
      <c r="E45" s="3"/>
      <c r="F45" s="3"/>
      <c r="G45" s="5"/>
      <c r="H45" s="6"/>
      <c r="I45" s="7"/>
      <c r="J45" s="69" t="s">
        <v>2</v>
      </c>
      <c r="K45" s="1" t="s">
        <v>3</v>
      </c>
      <c r="M45" s="2" t="s">
        <v>9</v>
      </c>
    </row>
    <row r="46" spans="1:13" s="8" customFormat="1" x14ac:dyDescent="0.3">
      <c r="A46" s="1"/>
      <c r="B46" s="4"/>
      <c r="C46" s="1"/>
      <c r="D46" s="1"/>
      <c r="E46" s="3"/>
      <c r="F46" s="3"/>
      <c r="G46" s="5"/>
      <c r="H46" s="6"/>
      <c r="I46" s="7"/>
      <c r="J46" s="72"/>
    </row>
    <row r="47" spans="1:13" x14ac:dyDescent="0.3">
      <c r="B47" s="4"/>
      <c r="E47" s="3"/>
      <c r="F47" s="3"/>
      <c r="G47" s="5"/>
      <c r="H47" s="6"/>
      <c r="I47" s="7"/>
    </row>
    <row r="48" spans="1:13" x14ac:dyDescent="0.3">
      <c r="B48" s="4"/>
      <c r="E48" s="3"/>
      <c r="F48" s="3"/>
      <c r="G48" s="5"/>
      <c r="H48" s="6"/>
      <c r="I48" s="7"/>
    </row>
    <row r="49" spans="2:9" x14ac:dyDescent="0.3">
      <c r="B49" s="4"/>
      <c r="E49" s="3"/>
      <c r="F49" s="3"/>
      <c r="G49" s="5"/>
      <c r="H49" s="6"/>
      <c r="I49" s="7"/>
    </row>
    <row r="50" spans="2:9" x14ac:dyDescent="0.3">
      <c r="B50" s="4"/>
      <c r="E50" s="3"/>
      <c r="F50" s="3"/>
      <c r="G50" s="5"/>
      <c r="H50" s="6"/>
      <c r="I50" s="7"/>
    </row>
    <row r="51" spans="2:9" x14ac:dyDescent="0.3">
      <c r="B51" s="4"/>
      <c r="E51" s="3"/>
      <c r="F51" s="3"/>
      <c r="G51" s="5"/>
      <c r="H51" s="6"/>
      <c r="I51" s="7"/>
    </row>
    <row r="52" spans="2:9" x14ac:dyDescent="0.3">
      <c r="B52" s="4"/>
      <c r="E52" s="3"/>
      <c r="F52" s="3"/>
      <c r="G52" s="5"/>
      <c r="H52" s="6"/>
      <c r="I52" s="7"/>
    </row>
    <row r="53" spans="2:9" x14ac:dyDescent="0.3">
      <c r="B53" s="4"/>
      <c r="E53" s="3"/>
      <c r="F53" s="3"/>
      <c r="G53" s="5"/>
      <c r="H53" s="6"/>
      <c r="I53" s="7"/>
    </row>
    <row r="54" spans="2:9" x14ac:dyDescent="0.3">
      <c r="B54" s="4"/>
      <c r="E54" s="3"/>
      <c r="F54" s="3"/>
      <c r="G54" s="5"/>
      <c r="H54" s="6"/>
      <c r="I54" s="7"/>
    </row>
  </sheetData>
  <printOptions horizontalCentered="1"/>
  <pageMargins left="0.7" right="0.7" top="0.78740157499999996" bottom="0.78740157499999996" header="0.3" footer="0.3"/>
  <pageSetup paperSize="9" scale="77" fitToHeight="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Páteře</vt:lpstr>
      <vt:lpstr>Páteře!Názvy_tisku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Lacina</dc:creator>
  <cp:lastModifiedBy>Jan Lacina</cp:lastModifiedBy>
  <cp:lastPrinted>2024-04-18T13:52:38Z</cp:lastPrinted>
  <dcterms:created xsi:type="dcterms:W3CDTF">2012-01-17T06:51:15Z</dcterms:created>
  <dcterms:modified xsi:type="dcterms:W3CDTF">2024-11-01T09:53:20Z</dcterms:modified>
</cp:coreProperties>
</file>